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8765" windowHeight="131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<sst xmlns="http://schemas.openxmlformats.org/spreadsheetml/2006/main" count="24" uniqueCount="22">
  <si>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Eingaben</t>
  </si>
  <si>
    <t>Datum</t>
  </si>
  <si>
    <t>geo. Länge</t>
  </si>
  <si>
    <t>geo. Breite</t>
  </si>
  <si>
    <t>Deklination</t>
  </si>
  <si>
    <t>n</t>
  </si>
  <si>
    <t>Delta</t>
  </si>
  <si>
    <t>Zeitgleichung</t>
  </si>
  <si>
    <t>Tageswinkel</t>
  </si>
  <si>
    <t>Wahre Ortszeit</t>
  </si>
  <si>
    <t>WOZ</t>
  </si>
  <si>
    <t>Uhrzeit UTC</t>
  </si>
  <si>
    <t>Azimut</t>
  </si>
  <si>
    <t>Sonnenhöhe</t>
  </si>
  <si>
    <t>Winkel zur Südrichtung</t>
  </si>
  <si>
    <t>östlich = negativ, westlich = positiv</t>
  </si>
  <si>
    <t>Azimut in Grad</t>
  </si>
  <si>
    <t>Einfache Berechnung des Sonnenhöhenwinkels über dem Horizont</t>
  </si>
  <si>
    <t>Hier muss immer Winterzeit stehen!</t>
  </si>
  <si>
    <t>Münster: 51.57°</t>
  </si>
  <si>
    <t>Münster: 7.37°</t>
  </si>
  <si>
    <t>sin Sonnenhöhe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</si>
</sst>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14" fontId="0" fillId="2" borderId="1" xfId="0" applyNumberFormat="1" applyFill="1" applyBorder="1" applyAlignment="1">
      <alignment/>
    </xf>
    <xf numFmtId="20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C5" sqref="C5"/>
    </sheetView>
  </sheetViews>
  <sheetFormatPr defaultColWidth="11.421875" defaultRowHeight="12.75"/>
  <cols>
    <col min="1" max="2" width="15.7109375" style="0" customWidth="1"/>
    <col min="3" max="3" width="15.28125" style="0" bestFit="1" customWidth="1"/>
  </cols>
  <sheetData>
    <row r="1" ht="12.75">
      <c r="A1" s="3" t="s">
        <v>17</v>
      </c>
    </row>
    <row r="3" spans="1:3" ht="12.75">
      <c r="A3" t="s">
        <v>0</v>
      </c>
      <c r="B3" t="s">
        <v>1</v>
      </c>
      <c r="C3" s="4">
        <v>38447</v>
      </c>
    </row>
    <row r="4" spans="2:5" ht="12.75">
      <c r="B4" t="s">
        <v>11</v>
      </c>
      <c r="C4" s="5">
        <v>0.7395833333333334</v>
      </c>
      <c r="E4" t="s">
        <v>18</v>
      </c>
    </row>
    <row r="5" spans="2:5" ht="12.75">
      <c r="B5" t="s">
        <v>2</v>
      </c>
      <c r="C5" s="6">
        <v>7.37</v>
      </c>
      <c r="E5" t="s">
        <v>20</v>
      </c>
    </row>
    <row r="6" spans="2:5" ht="12.75">
      <c r="B6" t="s">
        <v>3</v>
      </c>
      <c r="C6" s="7">
        <v>51.57</v>
      </c>
      <c r="D6">
        <f>C6*PI()/180</f>
        <v>0.9000662952534757</v>
      </c>
      <c r="E6" t="s">
        <v>19</v>
      </c>
    </row>
    <row r="8" spans="1:3" ht="12.75">
      <c r="A8" t="s">
        <v>4</v>
      </c>
      <c r="B8" t="s">
        <v>5</v>
      </c>
      <c r="C8" s="1">
        <f>C3-DATE(YEAR(C3),1,1)</f>
        <v>94</v>
      </c>
    </row>
    <row r="9" spans="2:4" ht="12.75">
      <c r="B9" t="s">
        <v>6</v>
      </c>
      <c r="C9">
        <f>23.45*SIN(2*PI()*(284+C8)/365)</f>
        <v>5.204059479947679</v>
      </c>
      <c r="D9">
        <f>C9*PI()/180</f>
        <v>0.09082797239471081</v>
      </c>
    </row>
    <row r="11" spans="1:3" ht="12.75">
      <c r="A11" t="s">
        <v>7</v>
      </c>
      <c r="B11" t="s">
        <v>8</v>
      </c>
      <c r="C11" s="1">
        <f>C8/365*2*PI()</f>
        <v>1.6181353941777565</v>
      </c>
    </row>
    <row r="12" spans="2:3" ht="12.75">
      <c r="B12" t="s">
        <v>7</v>
      </c>
      <c r="C12">
        <f>229.18312*(0.000075+0.001868*COS(C11)-0.032077*SIN(C11)-0.014615*COS(2*C11)-0.04089*SIN(2*C11))</f>
        <v>-3.125899261167043</v>
      </c>
    </row>
    <row r="14" spans="1:4" ht="12.75">
      <c r="A14" t="s">
        <v>9</v>
      </c>
      <c r="B14" t="s">
        <v>10</v>
      </c>
      <c r="C14" s="1">
        <f>C4*24+C5/15+C12/60</f>
        <v>18.189235012313883</v>
      </c>
      <c r="D14" s="2"/>
    </row>
    <row r="15" spans="2:4" ht="12.75">
      <c r="B15" t="s">
        <v>12</v>
      </c>
      <c r="C15">
        <f>(C14-12)/12*PI()</f>
        <v>1.6203379371688358</v>
      </c>
      <c r="D15" t="s">
        <v>14</v>
      </c>
    </row>
    <row r="16" spans="2:4" ht="12.75">
      <c r="B16" t="s">
        <v>16</v>
      </c>
      <c r="C16" s="8">
        <f>180/PI()*C15</f>
        <v>92.83852518470826</v>
      </c>
      <c r="D16" t="s">
        <v>15</v>
      </c>
    </row>
    <row r="18" spans="1:3" ht="12.75">
      <c r="A18" t="s">
        <v>13</v>
      </c>
      <c r="B18" t="s">
        <v>21</v>
      </c>
      <c r="C18">
        <f>SIN(D6)*SIN(D9)+COS(D6)*COS(D9)*COS(C15)</f>
        <v>0.040400433985201684</v>
      </c>
    </row>
    <row r="19" spans="2:3" ht="12.75">
      <c r="B19" t="s">
        <v>13</v>
      </c>
      <c r="C19" s="8">
        <f>ASIN(C18)*180/PI()</f>
        <v>2.315404514682294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Peter Posse</dc:creator>
  <cp:keywords/>
  <dc:description/>
  <cp:lastModifiedBy>Administrator</cp:lastModifiedBy>
  <dcterms:created xsi:type="dcterms:W3CDTF">2004-06-03T10:28:49Z</dcterms:created>
  <dcterms:modified xsi:type="dcterms:W3CDTF">2006-04-27T13:55:31Z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-356908834</vt:i4>
  </property>
  <property fmtid="{D5CDD505-2E9C-101B-9397-08002B2CF9AE}" pid="3" name="_EmailSubject">
    <vt:lpwstr/>
  </property>
  <property fmtid="{D5CDD505-2E9C-101B-9397-08002B2CF9AE}" pid="4" name="_AuthorEmail">
    <vt:lpwstr>posse@t-online.de</vt:lpwstr>
  </property>
  <property fmtid="{D5CDD505-2E9C-101B-9397-08002B2CF9AE}" pid="5" name="_AuthorEmailDisplayName">
    <vt:lpwstr>Dr. Peter Posse</vt:lpwstr>
  </property>
  <property fmtid="{D5CDD505-2E9C-101B-9397-08002B2CF9AE}" pid="6" name="_ReviewingToolsShownOnce">
    <vt:lpwstr/>
  </property>
</Properties>
</file>